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<sst xmlns="http://schemas.openxmlformats.org/spreadsheetml/2006/main" count="356" uniqueCount="119">
  <si>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</si>
  <si>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</si>
  <si>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</si>
  <si>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</si>
  <si>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</si>
  <si>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</si>
  <si>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</si>
  <si>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</si>
  <si>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</si>
  <si>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</si>
  <si>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</si>
  <si>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</si>
  <si>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</si>
  <si>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</si>
  <si>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</si>
  <si>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</si>
  <si>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</si>
  <si>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</si>
  <si>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</si>
  <si>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</si>
  <si>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</si>
  <si>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</si>
  <si>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</si>
  <si>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</si>
  <si>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</si>
  <si>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</si>
  <si>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</si>
  <si>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</si>
  <si>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</si>
  <si>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</si>
  <si>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</si>
  <si>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</si>
  <si>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</si>
  <si>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</si>
  <si>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</si>
  <si>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</si>
  <si>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</si>
  <si>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</si>
  <si>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</si>
  <si>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</si>
  <si>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</si>
  <si>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</si>
  <si>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</si>
  <si>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</si>
  <si>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</si>
  <si>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</si>
  <si>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</si>
  <si>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</si>
  <si>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</si>
  <si>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</si>
  <si>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</si>
  <si>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</si>
  <si>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</si>
  <si>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</si>
  <si>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</si>
  <si>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</si>
  <si>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</si>
  <si>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</si>
  <si>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</si>
  <si>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</si>
  <si>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</si>
  <si>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</si>
  <si>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</si>
  <si>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</si>
  <si>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</si>
  <si>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</si>
  <si>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</si>
  <si>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</si>
  <si>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</si>
  <si>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</si>
  <si>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</si>
  <si>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</si>
  <si>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</si>
  <si>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</si>
  <si>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</si>
  <si>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</si>
  <si>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</si>
  <si>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</si>
  <si>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</si>
  <si>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</si>
  <si>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</si>
  <si>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</si>
  <si>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</si>
  <si>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</si>
  <si>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</si>
  <si>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</si>
  <si>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</si>
  <si>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</si>
  <si>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</si>
  <si>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</si>
  <si>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</si>
  <si>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</si>
  <si>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</si>
  <si>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</si>
  <si>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</si>
  <si>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</si>
  <si>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</si>
  <si>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</si>
  <si>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</si>
  <si>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</si>
  <si>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</si>
  <si>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</si>
  <si>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</si>
  <si>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</si>
  <si>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</si>
  <si>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</si>
  <si>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</si>
  <si>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</si>
  <si>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</si>
  <si>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</si>
  <si>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</si>
  <si>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</si>
  <si>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</si>
  <si>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</si>
  <si>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</si>
  <si>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18.09.2017</t>
  </si>
  <si>
    <r>
      <t xml:space="preserve">станом на 18.09.2017р.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</si>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</sst>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9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0"/>
        <c:lblOffset val="100"/>
        <c:tickLblSkip val="1"/>
        <c:noMultiLvlLbl val="0"/>
      </c:catAx>
      <c:valAx>
        <c:axId val="194447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106115"/>
        <c:axId val="63955036"/>
      </c:bar3D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6115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8724413"/>
        <c:axId val="12975398"/>
      </c:bar3D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7324"/>
        <c:crosses val="autoZero"/>
        <c:auto val="0"/>
        <c:lblOffset val="100"/>
        <c:tickLblSkip val="1"/>
        <c:noMultiLvlLbl val="0"/>
      </c:catAx>
      <c:valAx>
        <c:axId val="315173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422"/>
        <c:crosses val="autoZero"/>
        <c:auto val="0"/>
        <c:lblOffset val="100"/>
        <c:tickLblSkip val="1"/>
        <c:noMultiLvlLbl val="0"/>
      </c:catAx>
      <c:valAx>
        <c:axId val="27664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 val="autoZero"/>
        <c:auto val="0"/>
        <c:lblOffset val="100"/>
        <c:tickLblSkip val="1"/>
        <c:noMultiLvlLbl val="0"/>
      </c:catAx>
      <c:valAx>
        <c:axId val="227536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auto val="0"/>
        <c:lblOffset val="100"/>
        <c:tickLblSkip val="1"/>
        <c:noMultiLvlLbl val="0"/>
      </c:catAx>
      <c:valAx>
        <c:axId val="311022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 val="autoZero"/>
        <c:auto val="0"/>
        <c:lblOffset val="100"/>
        <c:tickLblSkip val="1"/>
        <c:noMultiLvlLbl val="0"/>
      </c:catAx>
      <c:valAx>
        <c:axId val="362568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 val="autoZero"/>
        <c:auto val="0"/>
        <c:lblOffset val="100"/>
        <c:tickLblSkip val="1"/>
        <c:noMultiLvlLbl val="0"/>
      </c:catAx>
      <c:valAx>
        <c:axId val="511264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 val="autoZero"/>
        <c:auto val="0"/>
        <c:lblOffset val="100"/>
        <c:tickLblSkip val="1"/>
        <c:noMultiLvlLbl val="0"/>
      </c:catAx>
      <c:valAx>
        <c:axId val="476027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 val="autoZero"/>
        <c:auto val="0"/>
        <c:lblOffset val="100"/>
        <c:tickLblSkip val="1"/>
        <c:noMultiLvlLbl val="0"/>
      </c:catAx>
      <c:valAx>
        <c:axId val="306157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935 754,8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- 55 551,7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- 56 436,4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40904249.89999995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6">
      <selection activeCell="B54" sqref="B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40904.249899999944</v>
      </c>
      <c r="B29" s="49">
        <v>26430</v>
      </c>
      <c r="C29" s="49">
        <v>6211.96</v>
      </c>
      <c r="D29" s="49">
        <v>39500</v>
      </c>
      <c r="E29" s="49">
        <v>3.81</v>
      </c>
      <c r="F29" s="49">
        <v>27750</v>
      </c>
      <c r="G29" s="49">
        <v>9229.55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15455.32</v>
      </c>
      <c r="N29" s="51">
        <f>M29-L29</f>
        <v>-78233.68</v>
      </c>
      <c r="O29" s="173">
        <f>вересень!S30</f>
        <v>457.6445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520104.38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125520.58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155278.17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17313.39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65144.5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27025.469999999925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935754.83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6211.96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9229.55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>
        <f>'[3]залишки  (2)'!$K$6/1000</f>
        <v>40904.249899999944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5" sqref="N1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AVERAGE(N4:N14)</f>
        <v>4567.331818181818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4567.3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4567.3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4567.3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4567.3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4567.3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4567.3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4567.3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4567.3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4567.3</v>
      </c>
      <c r="R13" s="75">
        <v>241.8</v>
      </c>
      <c r="S13" s="69">
        <v>0</v>
      </c>
      <c r="T13" s="76">
        <v>756.3</v>
      </c>
      <c r="U13" s="140">
        <v>0</v>
      </c>
      <c r="V13" s="141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12.940000000000897</v>
      </c>
      <c r="N14" s="69">
        <v>9830.94</v>
      </c>
      <c r="O14" s="69">
        <v>5000</v>
      </c>
      <c r="P14" s="3">
        <f t="shared" si="2"/>
        <v>1.966188</v>
      </c>
      <c r="Q14" s="2">
        <v>4567.3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4567.3</v>
      </c>
      <c r="R15" s="75"/>
      <c r="S15" s="69"/>
      <c r="T15" s="80"/>
      <c r="U15" s="140"/>
      <c r="V15" s="141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4567.3</v>
      </c>
      <c r="R16" s="75"/>
      <c r="S16" s="69"/>
      <c r="T16" s="80"/>
      <c r="U16" s="140"/>
      <c r="V16" s="141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4567.3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4567.3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4567.3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4567.3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4567.3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4567.3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4567.3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4567.3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35324.100000000006</v>
      </c>
      <c r="C25" s="92">
        <f t="shared" si="4"/>
        <v>425.99999999999994</v>
      </c>
      <c r="D25" s="115">
        <f t="shared" si="4"/>
        <v>425.99999999999994</v>
      </c>
      <c r="E25" s="115">
        <f t="shared" si="4"/>
        <v>0</v>
      </c>
      <c r="F25" s="92">
        <f t="shared" si="4"/>
        <v>413.19999999999993</v>
      </c>
      <c r="G25" s="92">
        <f t="shared" si="4"/>
        <v>5259.599999999999</v>
      </c>
      <c r="H25" s="92">
        <f t="shared" si="4"/>
        <v>4409</v>
      </c>
      <c r="I25" s="92">
        <f t="shared" si="4"/>
        <v>954.4000000000001</v>
      </c>
      <c r="J25" s="92">
        <f t="shared" si="4"/>
        <v>346.5</v>
      </c>
      <c r="K25" s="92">
        <f t="shared" si="4"/>
        <v>540</v>
      </c>
      <c r="L25" s="92">
        <f t="shared" si="4"/>
        <v>2426.9</v>
      </c>
      <c r="M25" s="91">
        <f t="shared" si="4"/>
        <v>140.95000000000033</v>
      </c>
      <c r="N25" s="91">
        <f t="shared" si="4"/>
        <v>50240.649999999994</v>
      </c>
      <c r="O25" s="91">
        <f>SUM(O4:O24)-1</f>
        <v>105792.4</v>
      </c>
      <c r="P25" s="93">
        <f>N25/O25</f>
        <v>0.4748984804201436</v>
      </c>
      <c r="Q25" s="2"/>
      <c r="R25" s="82">
        <f>SUM(R4:R24)</f>
        <v>241.8</v>
      </c>
      <c r="S25" s="82">
        <f>SUM(S4:S24)</f>
        <v>0</v>
      </c>
      <c r="T25" s="82">
        <f>SUM(T4:T24)</f>
        <v>1195.6</v>
      </c>
      <c r="U25" s="146">
        <f>SUM(U4:U24)</f>
        <v>1</v>
      </c>
      <c r="V25" s="147"/>
      <c r="W25" s="82">
        <f>R25+S25+U25+T25+V25</f>
        <v>1438.3999999999999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42996</v>
      </c>
      <c r="S30" s="152">
        <v>457.6445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42996</v>
      </c>
      <c r="S40" s="151">
        <v>40904.249899999944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2017-09-18T08:21:35Z</dcterms:modified>
  <cp:category/>
  <cp:version/>
  <cp:contentType/>
  <cp:contentStatus/>
</cp:coreProperties>
</file>